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分配计划" sheetId="5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<sst xmlns="http://schemas.openxmlformats.org/spreadsheetml/2006/main" count="48" uniqueCount="48">
  <si>
    <t>融资担保降费补助和代偿补偿资金分配计划表</t>
  </si>
  <si>
    <t>序号</t>
  </si>
  <si>
    <t>类别</t>
  </si>
  <si>
    <t>地市</t>
  </si>
  <si>
    <t>机构</t>
  </si>
  <si>
    <t>分配金额（元）</t>
  </si>
  <si>
    <t>备注</t>
  </si>
  <si>
    <t>降费补助</t>
  </si>
  <si>
    <t>汕头</t>
  </si>
  <si>
    <t>粤财普惠金融（汕头）融资担保股份有限公司</t>
  </si>
  <si>
    <t>汕头市中小企业融资担保有限公司</t>
  </si>
  <si>
    <t>韶关</t>
  </si>
  <si>
    <t>韶关市鼎盛融资担保有限公司</t>
  </si>
  <si>
    <t>南雄市雄健融资担保有限公司</t>
  </si>
  <si>
    <t>河源</t>
  </si>
  <si>
    <t>河源市中小企业融资担保有限公司</t>
  </si>
  <si>
    <t>梅州</t>
  </si>
  <si>
    <t>梅州市企信融资担保投资有限公司</t>
  </si>
  <si>
    <t>惠州</t>
  </si>
  <si>
    <t>粤财普惠金融（惠州）融资担保股份有限公司</t>
  </si>
  <si>
    <t>汕尾</t>
  </si>
  <si>
    <t>粤财普惠金融（汕尾）融资担保股份有限公司</t>
  </si>
  <si>
    <t>江门</t>
  </si>
  <si>
    <t>江门市鼎诚融资担保有限公司</t>
  </si>
  <si>
    <t>粤财普惠金融（江门）融资担保股份有限公司</t>
  </si>
  <si>
    <t>阳江</t>
  </si>
  <si>
    <t>阳江市恒财融资担保有限公司</t>
  </si>
  <si>
    <t>湛江</t>
  </si>
  <si>
    <t>粤财普惠金融（湛江）融资担保股份有限公司</t>
  </si>
  <si>
    <t>茂名</t>
  </si>
  <si>
    <t>茂名市国鑫融资担保有限公司</t>
  </si>
  <si>
    <t>肇庆</t>
  </si>
  <si>
    <t>肇庆高新区融资担保有限公司</t>
  </si>
  <si>
    <t>肇庆市中小企业融资担保有限公司</t>
  </si>
  <si>
    <t>清远</t>
  </si>
  <si>
    <t>粤财普惠金融（清远）融资担保股份有限公司</t>
  </si>
  <si>
    <t>潮州</t>
  </si>
  <si>
    <t>潮州市潮发融资担保有限公司</t>
  </si>
  <si>
    <t>粤财普惠金融（潮州）融资担保股份有限公司</t>
  </si>
  <si>
    <t>揭阳</t>
  </si>
  <si>
    <t>粤财普惠金融（揭阳）融资担保股份有限公司</t>
  </si>
  <si>
    <t>云浮</t>
  </si>
  <si>
    <t>云浮市普惠融资担保股份有限公司</t>
  </si>
  <si>
    <t>代偿
补偿</t>
  </si>
  <si>
    <t>-</t>
  </si>
  <si>
    <t>广东省融资再担保有限责任公司</t>
  </si>
  <si>
    <t>合计</t>
  </si>
  <si>
    <t>备注：降费补助为2022年7月1日至2022年12月31日期间“1至1.5补0.5”，以及2023年1月1日至2023年6月30日期间“1.5以下补0.5”的资金。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</si>
</sst>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6"/>
      <name val="CESI黑体-GB2312"/>
      <charset val="134"/>
    </font>
    <font>
      <sz val="26"/>
      <name val="方正小标宋简体"/>
      <charset val="134"/>
    </font>
    <font>
      <sz val="20"/>
      <color theme="1"/>
      <name val="CESI黑体-GB2312"/>
      <charset val="134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24" borderId="1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7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0701-20230630&#19987;&#39033;&#36164;&#37329;&#30003;&#25253;&#36890;&#30693;/&#22797;&#26680;&#21450;&#31614;&#25253;/&#20851;&#20110;&#34701;&#36164;&#25285;&#20445;&#38477;&#36153;&#34917;&#21161;&#21644;&#20195;&#20607;&#34917;&#20607;&#36164;&#37329;&#20998;&#37197;&#35745;&#21010;&#30340;&#35831;&#31034;/&#38468;&#20214;2 202207-202306&#34701;&#36164;&#25285;&#20445;&#38477;&#36153;&#34917;&#21161;&#30003;&#25253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市合计"/>
    </sheetNames>
    <sheetDataSet>
      <sheetData sheetId="0">
        <row r="5">
          <cell r="D5" t="str">
            <v>江门市鼎诚融资担保有限公司</v>
          </cell>
          <cell r="E5">
            <v>63</v>
          </cell>
          <cell r="F5">
            <v>412699</v>
          </cell>
          <cell r="G5">
            <v>63</v>
          </cell>
          <cell r="H5">
            <v>412699</v>
          </cell>
        </row>
        <row r="6">
          <cell r="D6" t="str">
            <v>粤财普惠金融（江门）融资担保股份有限公司</v>
          </cell>
          <cell r="E6">
            <v>209</v>
          </cell>
          <cell r="F6">
            <v>1604770</v>
          </cell>
          <cell r="G6">
            <v>209</v>
          </cell>
          <cell r="H6">
            <v>1604770</v>
          </cell>
        </row>
        <row r="7">
          <cell r="D7" t="str">
            <v>粤财普惠金融（惠州）融资担保股份有限公司</v>
          </cell>
          <cell r="E7">
            <v>47</v>
          </cell>
          <cell r="F7">
            <v>650802</v>
          </cell>
          <cell r="G7">
            <v>47</v>
          </cell>
          <cell r="H7">
            <v>650802</v>
          </cell>
        </row>
        <row r="8">
          <cell r="D8" t="str">
            <v>肇庆高新区融资担保有限公司</v>
          </cell>
          <cell r="E8">
            <v>1</v>
          </cell>
          <cell r="F8">
            <v>40000</v>
          </cell>
          <cell r="G8">
            <v>1</v>
          </cell>
          <cell r="H8">
            <v>40000</v>
          </cell>
        </row>
        <row r="9">
          <cell r="D9" t="str">
            <v>肇庆市中小企业融资担保有限公司</v>
          </cell>
          <cell r="E9">
            <v>4</v>
          </cell>
          <cell r="F9">
            <v>68000</v>
          </cell>
          <cell r="G9">
            <v>4</v>
          </cell>
          <cell r="H9">
            <v>68000</v>
          </cell>
        </row>
        <row r="10">
          <cell r="D10" t="str">
            <v>粤财普惠金融（汕头）融资担保股份有限公司</v>
          </cell>
          <cell r="E10">
            <v>89</v>
          </cell>
          <cell r="F10">
            <v>985368</v>
          </cell>
          <cell r="G10">
            <v>89</v>
          </cell>
          <cell r="H10">
            <v>985368</v>
          </cell>
        </row>
        <row r="11">
          <cell r="D11" t="str">
            <v>汕头市中小企业融资担保有限公司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2">
          <cell r="D12" t="str">
            <v>韶关市鼎盛融资担保有限公司</v>
          </cell>
          <cell r="E12">
            <v>110</v>
          </cell>
          <cell r="F12">
            <v>2175448</v>
          </cell>
          <cell r="G12">
            <v>110</v>
          </cell>
          <cell r="H12">
            <v>2175446</v>
          </cell>
        </row>
        <row r="13">
          <cell r="D13" t="str">
            <v>南雄市雄健融资担保有限公司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D14" t="str">
            <v>河源市中小企业融资担保有限公司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</row>
        <row r="15">
          <cell r="D15" t="str">
            <v>梅州市企信融资担保投资有限公司</v>
          </cell>
          <cell r="E15">
            <v>32</v>
          </cell>
          <cell r="F15">
            <v>611388</v>
          </cell>
          <cell r="G15">
            <v>32</v>
          </cell>
          <cell r="H15">
            <v>611388</v>
          </cell>
        </row>
        <row r="16">
          <cell r="D16" t="str">
            <v>粤财普惠金融（汕尾）融资担保股份有限公司</v>
          </cell>
          <cell r="E16">
            <v>76</v>
          </cell>
          <cell r="F16">
            <v>848189</v>
          </cell>
          <cell r="G16">
            <v>76</v>
          </cell>
          <cell r="H16">
            <v>848189</v>
          </cell>
        </row>
        <row r="17">
          <cell r="D17" t="str">
            <v>阳江市恒财融资担保有限公司</v>
          </cell>
          <cell r="E17">
            <v>11</v>
          </cell>
          <cell r="F17">
            <v>212923</v>
          </cell>
          <cell r="G17">
            <v>11</v>
          </cell>
          <cell r="H17">
            <v>212923</v>
          </cell>
        </row>
        <row r="18">
          <cell r="D18" t="str">
            <v>粤财普惠金融（湛江）融资担保股份有限公司</v>
          </cell>
          <cell r="E18">
            <v>36</v>
          </cell>
          <cell r="F18">
            <v>460235</v>
          </cell>
          <cell r="G18">
            <v>36</v>
          </cell>
          <cell r="H18">
            <v>460235</v>
          </cell>
        </row>
        <row r="19">
          <cell r="D19" t="str">
            <v>茂名市国鑫融资担保有限公司</v>
          </cell>
          <cell r="E19">
            <v>31</v>
          </cell>
          <cell r="F19">
            <v>650089</v>
          </cell>
          <cell r="G19">
            <v>31</v>
          </cell>
          <cell r="H19">
            <v>650089</v>
          </cell>
        </row>
        <row r="20">
          <cell r="D20" t="str">
            <v>粤财普惠金融（清远）融资担保股份有限公司</v>
          </cell>
          <cell r="E20">
            <v>112</v>
          </cell>
          <cell r="F20">
            <v>850717</v>
          </cell>
          <cell r="G20">
            <v>112</v>
          </cell>
          <cell r="H20">
            <v>850717</v>
          </cell>
        </row>
        <row r="21">
          <cell r="D21" t="str">
            <v>潮州市潮发融资担保有限公司</v>
          </cell>
          <cell r="E21">
            <v>63</v>
          </cell>
          <cell r="F21">
            <v>971268</v>
          </cell>
          <cell r="G21">
            <v>63</v>
          </cell>
          <cell r="H21">
            <v>971268</v>
          </cell>
        </row>
        <row r="22">
          <cell r="D22" t="str">
            <v>粤财普惠金融（潮州）融资担保股份有限公司</v>
          </cell>
          <cell r="E22">
            <v>13</v>
          </cell>
          <cell r="F22">
            <v>133336</v>
          </cell>
          <cell r="G22">
            <v>13</v>
          </cell>
          <cell r="H22">
            <v>133336</v>
          </cell>
        </row>
        <row r="23">
          <cell r="D23" t="str">
            <v>粤财普惠金融（揭阳）融资担保股份有限公司</v>
          </cell>
          <cell r="E23">
            <v>25</v>
          </cell>
          <cell r="F23">
            <v>338150</v>
          </cell>
          <cell r="G23">
            <v>25</v>
          </cell>
          <cell r="H23">
            <v>338150</v>
          </cell>
        </row>
        <row r="24">
          <cell r="D24" t="str">
            <v>云浮市普惠融资担保股份有限公司</v>
          </cell>
          <cell r="E24">
            <v>28</v>
          </cell>
          <cell r="F24">
            <v>282216</v>
          </cell>
          <cell r="G24">
            <v>28</v>
          </cell>
          <cell r="H24">
            <v>282216</v>
          </cell>
        </row>
        <row r="26">
          <cell r="C26" t="str">
            <v>广东省融资再担保有限责任公司</v>
          </cell>
        </row>
        <row r="26">
          <cell r="E26" t="str">
            <v>-</v>
          </cell>
          <cell r="F26">
            <v>33000000</v>
          </cell>
          <cell r="G26" t="str">
            <v>-</v>
          </cell>
          <cell r="H26">
            <v>33019302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abSelected="1" zoomScale="70" zoomScaleNormal="70" topLeftCell="A9" workbookViewId="0">
      <selection activeCell="H24" sqref="H24"/>
    </sheetView>
  </sheetViews>
  <sheetFormatPr defaultColWidth="9" defaultRowHeight="15.75" outlineLevelCol="5"/>
  <cols>
    <col min="1" max="1" width="6.4" customWidth="1"/>
    <col min="2" max="2" width="7.5" customWidth="1"/>
    <col min="3" max="3" width="9.525" customWidth="1"/>
    <col min="4" max="4" width="37.65" customWidth="1"/>
    <col min="5" max="5" width="25.9333333333333" customWidth="1"/>
    <col min="6" max="6" width="22.25" customWidth="1"/>
  </cols>
  <sheetData>
    <row r="1" customFormat="1" ht="37" customHeight="1" spans="1:2">
      <c r="A1" s="1"/>
      <c r="B1" s="1"/>
    </row>
    <row r="2" customFormat="1" ht="77" customHeight="1" spans="1:6">
      <c r="A2" s="2" t="s">
        <v>0</v>
      </c>
      <c r="B2" s="2"/>
      <c r="C2" s="2"/>
      <c r="D2" s="2"/>
      <c r="E2" s="2"/>
      <c r="F2" s="2"/>
    </row>
    <row r="3" customFormat="1" ht="46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customFormat="1" ht="39" customHeight="1" spans="1:6">
      <c r="A4" s="4">
        <v>1</v>
      </c>
      <c r="B4" s="5" t="s">
        <v>7</v>
      </c>
      <c r="C4" s="6" t="s">
        <v>8</v>
      </c>
      <c r="D4" s="7" t="s">
        <v>9</v>
      </c>
      <c r="E4" s="16">
        <f>VLOOKUP(D4,[1]地市合计!$D$5:$H$24,5,0)</f>
        <v>985368</v>
      </c>
      <c r="F4" s="17"/>
    </row>
    <row r="5" customFormat="1" ht="39" customHeight="1" spans="1:6">
      <c r="A5" s="4"/>
      <c r="B5" s="8"/>
      <c r="C5" s="9"/>
      <c r="D5" s="7" t="s">
        <v>10</v>
      </c>
      <c r="E5" s="18" t="str">
        <f>VLOOKUP(D5,[1]地市合计!$D$5:$H$24,5,0)</f>
        <v>-</v>
      </c>
      <c r="F5" s="17"/>
    </row>
    <row r="6" customFormat="1" ht="39" customHeight="1" spans="1:6">
      <c r="A6" s="6">
        <v>2</v>
      </c>
      <c r="B6" s="8"/>
      <c r="C6" s="6" t="s">
        <v>11</v>
      </c>
      <c r="D6" s="7" t="s">
        <v>12</v>
      </c>
      <c r="E6" s="16">
        <f>VLOOKUP(D6,[1]地市合计!$D$5:$H$24,5,0)</f>
        <v>2175446</v>
      </c>
      <c r="F6" s="17"/>
    </row>
    <row r="7" customFormat="1" ht="39" customHeight="1" spans="1:6">
      <c r="A7" s="9"/>
      <c r="B7" s="8"/>
      <c r="C7" s="9"/>
      <c r="D7" s="7" t="s">
        <v>13</v>
      </c>
      <c r="E7" s="18" t="str">
        <f>VLOOKUP(D7,[1]地市合计!$D$5:$H$24,5,0)</f>
        <v>-</v>
      </c>
      <c r="F7" s="17"/>
    </row>
    <row r="8" customFormat="1" ht="39" customHeight="1" spans="1:6">
      <c r="A8" s="4">
        <v>3</v>
      </c>
      <c r="B8" s="8"/>
      <c r="C8" s="4" t="s">
        <v>14</v>
      </c>
      <c r="D8" s="7" t="s">
        <v>15</v>
      </c>
      <c r="E8" s="18" t="str">
        <f>VLOOKUP(D8,[1]地市合计!$D$5:$H$24,5,0)</f>
        <v>-</v>
      </c>
      <c r="F8" s="17"/>
    </row>
    <row r="9" customFormat="1" ht="39" customHeight="1" spans="1:6">
      <c r="A9" s="4">
        <v>4</v>
      </c>
      <c r="B9" s="8"/>
      <c r="C9" s="4" t="s">
        <v>16</v>
      </c>
      <c r="D9" s="7" t="s">
        <v>17</v>
      </c>
      <c r="E9" s="16">
        <f>VLOOKUP(D9,[1]地市合计!$D$5:$H$24,5,0)</f>
        <v>611388</v>
      </c>
      <c r="F9" s="17"/>
    </row>
    <row r="10" customFormat="1" ht="39" customHeight="1" spans="1:6">
      <c r="A10" s="4">
        <v>5</v>
      </c>
      <c r="B10" s="8"/>
      <c r="C10" s="4" t="s">
        <v>18</v>
      </c>
      <c r="D10" s="7" t="s">
        <v>19</v>
      </c>
      <c r="E10" s="16">
        <f>VLOOKUP(D10,[1]地市合计!$D$5:$H$24,5,0)</f>
        <v>650802</v>
      </c>
      <c r="F10" s="17"/>
    </row>
    <row r="11" customFormat="1" ht="39" customHeight="1" spans="1:6">
      <c r="A11" s="4">
        <v>6</v>
      </c>
      <c r="B11" s="8"/>
      <c r="C11" s="4" t="s">
        <v>20</v>
      </c>
      <c r="D11" s="7" t="s">
        <v>21</v>
      </c>
      <c r="E11" s="16">
        <f>VLOOKUP(D11,[1]地市合计!$D$5:$H$24,5,0)</f>
        <v>848189</v>
      </c>
      <c r="F11" s="17"/>
    </row>
    <row r="12" customFormat="1" ht="33" customHeight="1" spans="1:6">
      <c r="A12" s="4">
        <v>7</v>
      </c>
      <c r="B12" s="8"/>
      <c r="C12" s="6" t="s">
        <v>22</v>
      </c>
      <c r="D12" s="7" t="s">
        <v>23</v>
      </c>
      <c r="E12" s="16">
        <f>VLOOKUP(D12,[1]地市合计!$D$5:$H$24,5,0)</f>
        <v>412699</v>
      </c>
      <c r="F12" s="17"/>
    </row>
    <row r="13" customFormat="1" ht="39" customHeight="1" spans="1:6">
      <c r="A13" s="4"/>
      <c r="B13" s="8"/>
      <c r="C13" s="9"/>
      <c r="D13" s="7" t="s">
        <v>24</v>
      </c>
      <c r="E13" s="16">
        <f>VLOOKUP(D13,[1]地市合计!$D$5:$H$24,5,0)</f>
        <v>1604770</v>
      </c>
      <c r="F13" s="17"/>
    </row>
    <row r="14" customFormat="1" ht="39" customHeight="1" spans="1:6">
      <c r="A14" s="4">
        <v>8</v>
      </c>
      <c r="B14" s="8"/>
      <c r="C14" s="4" t="s">
        <v>25</v>
      </c>
      <c r="D14" s="7" t="s">
        <v>26</v>
      </c>
      <c r="E14" s="16">
        <f>VLOOKUP(D14,[1]地市合计!$D$5:$H$24,5,0)</f>
        <v>212923</v>
      </c>
      <c r="F14" s="17"/>
    </row>
    <row r="15" customFormat="1" ht="39" customHeight="1" spans="1:6">
      <c r="A15" s="4">
        <v>9</v>
      </c>
      <c r="B15" s="8"/>
      <c r="C15" s="4" t="s">
        <v>27</v>
      </c>
      <c r="D15" s="7" t="s">
        <v>28</v>
      </c>
      <c r="E15" s="16">
        <f>VLOOKUP(D15,[1]地市合计!$D$5:$H$24,5,0)</f>
        <v>460235</v>
      </c>
      <c r="F15" s="17"/>
    </row>
    <row r="16" customFormat="1" ht="39" customHeight="1" spans="1:6">
      <c r="A16" s="4">
        <v>10</v>
      </c>
      <c r="B16" s="8"/>
      <c r="C16" s="4" t="s">
        <v>29</v>
      </c>
      <c r="D16" s="7" t="s">
        <v>30</v>
      </c>
      <c r="E16" s="16">
        <f>VLOOKUP(D16,[1]地市合计!$D$5:$H$24,5,0)</f>
        <v>650089</v>
      </c>
      <c r="F16" s="17"/>
    </row>
    <row r="17" customFormat="1" ht="39" customHeight="1" spans="1:6">
      <c r="A17" s="4">
        <v>11</v>
      </c>
      <c r="B17" s="8"/>
      <c r="C17" s="6" t="s">
        <v>31</v>
      </c>
      <c r="D17" s="7" t="s">
        <v>32</v>
      </c>
      <c r="E17" s="16">
        <f>VLOOKUP(D17,[1]地市合计!$D$5:$H$24,5,0)</f>
        <v>40000</v>
      </c>
      <c r="F17" s="17"/>
    </row>
    <row r="18" customFormat="1" ht="39" customHeight="1" spans="1:6">
      <c r="A18" s="4"/>
      <c r="B18" s="8"/>
      <c r="C18" s="9"/>
      <c r="D18" s="7" t="s">
        <v>33</v>
      </c>
      <c r="E18" s="16">
        <f>VLOOKUP(D18,[1]地市合计!$D$5:$H$24,5,0)</f>
        <v>68000</v>
      </c>
      <c r="F18" s="17"/>
    </row>
    <row r="19" customFormat="1" ht="39" customHeight="1" spans="1:6">
      <c r="A19" s="4">
        <v>12</v>
      </c>
      <c r="B19" s="8"/>
      <c r="C19" s="4" t="s">
        <v>34</v>
      </c>
      <c r="D19" s="7" t="s">
        <v>35</v>
      </c>
      <c r="E19" s="16">
        <f>VLOOKUP(D19,[1]地市合计!$D$5:$H$24,5,0)</f>
        <v>850717</v>
      </c>
      <c r="F19" s="17"/>
    </row>
    <row r="20" customFormat="1" ht="39" customHeight="1" spans="1:6">
      <c r="A20" s="4">
        <v>13</v>
      </c>
      <c r="B20" s="8"/>
      <c r="C20" s="4" t="s">
        <v>36</v>
      </c>
      <c r="D20" s="7" t="s">
        <v>37</v>
      </c>
      <c r="E20" s="16">
        <f>VLOOKUP(D20,[1]地市合计!$D$5:$H$24,5,0)</f>
        <v>971268</v>
      </c>
      <c r="F20" s="19"/>
    </row>
    <row r="21" customFormat="1" ht="39" customHeight="1" spans="1:6">
      <c r="A21" s="4"/>
      <c r="B21" s="8"/>
      <c r="C21" s="4"/>
      <c r="D21" s="7" t="s">
        <v>38</v>
      </c>
      <c r="E21" s="16">
        <f>VLOOKUP(D21,[1]地市合计!$D$5:$H$24,5,0)</f>
        <v>133336</v>
      </c>
      <c r="F21" s="19"/>
    </row>
    <row r="22" customFormat="1" ht="39" customHeight="1" spans="1:6">
      <c r="A22" s="6">
        <v>14</v>
      </c>
      <c r="B22" s="8"/>
      <c r="C22" s="4" t="s">
        <v>39</v>
      </c>
      <c r="D22" s="7" t="s">
        <v>40</v>
      </c>
      <c r="E22" s="16">
        <f>VLOOKUP(D22,[1]地市合计!$D$5:$H$24,5,0)</f>
        <v>338150</v>
      </c>
      <c r="F22" s="19"/>
    </row>
    <row r="23" customFormat="1" ht="39" customHeight="1" spans="1:6">
      <c r="A23" s="4">
        <v>15</v>
      </c>
      <c r="B23" s="10"/>
      <c r="C23" s="4" t="s">
        <v>41</v>
      </c>
      <c r="D23" s="7" t="s">
        <v>42</v>
      </c>
      <c r="E23" s="16">
        <f>VLOOKUP(D23,[1]地市合计!$D$5:$H$24,5,0)</f>
        <v>282216</v>
      </c>
      <c r="F23" s="17"/>
    </row>
    <row r="24" customFormat="1" ht="109" customHeight="1" spans="1:6">
      <c r="A24" s="4">
        <v>16</v>
      </c>
      <c r="B24" s="11" t="s">
        <v>43</v>
      </c>
      <c r="C24" s="4" t="s">
        <v>44</v>
      </c>
      <c r="D24" s="7" t="s">
        <v>45</v>
      </c>
      <c r="E24" s="16">
        <f>VLOOKUP(D24,[1]地市合计!$C$26:$H$26,6,0)</f>
        <v>33019302</v>
      </c>
      <c r="F24" s="17"/>
    </row>
    <row r="25" customFormat="1" ht="39" customHeight="1" spans="1:6">
      <c r="A25" s="12" t="s">
        <v>46</v>
      </c>
      <c r="B25" s="13"/>
      <c r="C25" s="13"/>
      <c r="D25" s="14"/>
      <c r="E25" s="16">
        <f>SUM(E4:E24)</f>
        <v>44314898</v>
      </c>
      <c r="F25" s="17"/>
    </row>
    <row r="26" ht="66" customHeight="1" spans="1:6">
      <c r="A26" s="15" t="s">
        <v>47</v>
      </c>
      <c r="B26" s="15"/>
      <c r="C26" s="15"/>
      <c r="D26" s="15"/>
      <c r="E26" s="15"/>
      <c r="F26" s="15"/>
    </row>
  </sheetData>
  <mergeCells count="14">
    <mergeCell ref="A2:F2"/>
    <mergeCell ref="A25:D25"/>
    <mergeCell ref="A26:F26"/>
    <mergeCell ref="A4:A5"/>
    <mergeCell ref="A6:A7"/>
    <mergeCell ref="A12:A13"/>
    <mergeCell ref="A17:A18"/>
    <mergeCell ref="A20:A21"/>
    <mergeCell ref="B4:B23"/>
    <mergeCell ref="C4:C5"/>
    <mergeCell ref="C6:C7"/>
    <mergeCell ref="C12:C13"/>
    <mergeCell ref="C17:C18"/>
    <mergeCell ref="C20:C21"/>
  </mergeCells>
  <printOptions horizontalCentered="1"/>
  <pageMargins left="0.275" right="0.275" top="0.511805555555556" bottom="0.314583333333333" header="0.314583333333333" footer="0.196527777777778"/>
  <pageSetup paperSize="9" scale="68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2018-06-07T11:28:00Z</dcterms:created>
  <dcterms:modified xsi:type="dcterms:W3CDTF">2024-03-21T17:10:52Z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